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Юнит-эконом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color rgb="00595959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2F3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center" wrapText="1"/>
    </xf>
    <xf numFmtId="4" fontId="0" fillId="0" borderId="1" pivotButton="0" quotePrefix="0" xfId="0"/>
    <xf numFmtId="4" fontId="0" fillId="4" borderId="1" pivotButton="0" quotePrefix="0" xfId="0"/>
    <xf numFmtId="0" fontId="4" fillId="0" borderId="1" applyAlignment="1" pivotButton="0" quotePrefix="0" xfId="0">
      <alignment vertical="center" wrapText="1"/>
    </xf>
    <xf numFmtId="1" fontId="0" fillId="0" borderId="1" pivotButton="0" quotePrefix="0" xfId="0"/>
    <xf numFmtId="1" fontId="0" fillId="4" borderId="1" pivotButton="0" quotePrefix="0" xfId="0"/>
    <xf numFmtId="164" fontId="0" fillId="0" borderId="1" pivotButton="0" quotePrefix="0" xfId="0"/>
    <xf numFmtId="164" fontId="0" fillId="4" borderId="1" pivotButton="0" quotePrefix="0" xfId="0"/>
    <xf numFmtId="165" fontId="0" fillId="0" borderId="1" pivotButton="0" quotePrefix="0" xfId="0"/>
    <xf numFmtId="165" fontId="0" fillId="4" borderId="1" pivotButton="0" quotePrefix="0" xfId="0"/>
    <xf numFmtId="2" fontId="0" fillId="0" borderId="1" pivotButton="0" quotePrefix="0" xfId="0"/>
    <xf numFmtId="2" fontId="0" fillId="4" borderId="1" pivotButton="0" quotePrefix="0" xfId="0"/>
    <xf numFmtId="9" fontId="0" fillId="0" borderId="1" pivotButton="0" quotePrefix="0" xfId="0"/>
    <xf numFmtId="9" fontId="0" fillId="4" borderId="1" pivotButton="0" quotePrefix="0" xfId="0"/>
    <xf numFmtId="0" fontId="3" fillId="0" borderId="1" applyAlignment="1" pivotButton="0" quotePrefix="0" xfId="0">
      <alignment vertical="center" wrapText="1"/>
    </xf>
    <xf numFmtId="4" fontId="3" fillId="5" borderId="1" pivotButton="0" quotePrefix="0" xfId="0"/>
    <xf numFmtId="164" fontId="3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62" customWidth="1" min="4" max="4"/>
  </cols>
  <sheetData>
    <row r="1">
      <c r="A1" s="1" t="inlineStr">
        <is>
          <t>Юнит-экономика Wildberries: прибыль с одной проданной единицы</t>
        </is>
      </c>
    </row>
    <row r="2" ht="32" customHeight="1">
      <c r="A2" s="2" t="inlineStr">
        <is>
          <t>Жёлтые ячейки заполняете вы, остальные считаются сами. Тарифы — на 31.10.2026, сверяйте со своей строкой в кабинете WB. Блог chugunovlogistics.ru</t>
        </is>
      </c>
    </row>
    <row r="3">
      <c r="A3" s="3" t="inlineStr">
        <is>
          <t>Показатель</t>
        </is>
      </c>
      <c r="B3" s="3" t="inlineStr">
        <is>
          <t>Пример из статьи</t>
        </is>
      </c>
      <c r="C3" s="3" t="inlineStr">
        <is>
          <t>Ваш товар</t>
        </is>
      </c>
      <c r="D3" s="3" t="inlineStr">
        <is>
          <t>Откуда взять</t>
        </is>
      </c>
    </row>
    <row r="4">
      <c r="A4" s="4" t="inlineStr">
        <is>
          <t>Товар и партия</t>
        </is>
      </c>
      <c r="B4" s="5" t="n"/>
      <c r="C4" s="5" t="n"/>
      <c r="D4" s="5" t="n"/>
    </row>
    <row r="5">
      <c r="A5" s="6" t="inlineStr">
        <is>
          <t>Цена, от которой считается комиссия, ₽</t>
        </is>
      </c>
      <c r="B5" s="7" t="n">
        <v>1500</v>
      </c>
      <c r="C5" s="8" t="n">
        <v>1500</v>
      </c>
      <c r="D5" s="9" t="inlineStr">
        <is>
          <t>Отчёт о реализации, не цена на витрине со скидкой WB</t>
        </is>
      </c>
    </row>
    <row r="6">
      <c r="A6" s="6" t="inlineStr">
        <is>
          <t>Закупка за единицу, ₽</t>
        </is>
      </c>
      <c r="B6" s="7" t="n">
        <v>450</v>
      </c>
      <c r="C6" s="8" t="n">
        <v>450</v>
      </c>
      <c r="D6" s="9" t="inlineStr">
        <is>
          <t>Ваши данные, с доставкой от поставщика</t>
        </is>
      </c>
    </row>
    <row r="7">
      <c r="A7" s="6" t="inlineStr">
        <is>
          <t>Упаковка и маркировка за единицу, ₽</t>
        </is>
      </c>
      <c r="B7" s="7" t="n">
        <v>25</v>
      </c>
      <c r="C7" s="8" t="n">
        <v>25</v>
      </c>
      <c r="D7" s="9" t="inlineStr">
        <is>
          <t>Ваши данные</t>
        </is>
      </c>
    </row>
    <row r="8">
      <c r="A8" s="6" t="inlineStr">
        <is>
          <t>Доставка коробки или паллеты до точки сдачи, ₽</t>
        </is>
      </c>
      <c r="B8" s="7" t="n">
        <v>500</v>
      </c>
      <c r="C8" s="8" t="n">
        <v>500</v>
      </c>
      <c r="D8" s="9" t="inlineStr">
        <is>
          <t>Прайс перевозчика, например chugunovlogistics.ru/kalkulyator</t>
        </is>
      </c>
    </row>
    <row r="9">
      <c r="A9" s="6" t="inlineStr">
        <is>
          <t>Единиц в этой коробке или паллете, шт.</t>
        </is>
      </c>
      <c r="B9" s="10" t="n">
        <v>40</v>
      </c>
      <c r="C9" s="11" t="n">
        <v>40</v>
      </c>
      <c r="D9" s="9" t="inlineStr">
        <is>
          <t>Считайте реальную, а не максимальную загрузку</t>
        </is>
      </c>
    </row>
    <row r="10">
      <c r="A10" s="6" t="inlineStr">
        <is>
          <t>Доплата за сдачу через ПВЗ на единицу, ₽</t>
        </is>
      </c>
      <c r="B10" s="7" t="n">
        <v>0</v>
      </c>
      <c r="C10" s="8" t="n">
        <v>0</v>
      </c>
      <c r="D10" s="9" t="inlineStr">
        <is>
          <t>Через СЦ 0; через ПВЗ — 5 ₽ за единицу и 3–7 ₽ за литр</t>
        </is>
      </c>
    </row>
    <row r="11">
      <c r="A11" s="4" t="inlineStr">
        <is>
          <t>Тарифы и поведение покупателей</t>
        </is>
      </c>
      <c r="B11" s="5" t="n"/>
      <c r="C11" s="5" t="n"/>
      <c r="D11" s="5" t="n"/>
    </row>
    <row r="12">
      <c r="A12" s="6" t="inlineStr">
        <is>
          <t>Комиссия WB, доля от цены</t>
        </is>
      </c>
      <c r="B12" s="12" t="n">
        <v>0.3</v>
      </c>
      <c r="C12" s="13" t="n">
        <v>0.3</v>
      </c>
      <c r="D12" s="9" t="inlineStr">
        <is>
          <t>Кабинет → Тарифы, по предмету</t>
        </is>
      </c>
    </row>
    <row r="13">
      <c r="A13" s="6" t="inlineStr">
        <is>
          <t>Объём в упаковке, л</t>
        </is>
      </c>
      <c r="B13" s="14" t="n">
        <v>2</v>
      </c>
      <c r="C13" s="15" t="n">
        <v>2</v>
      </c>
      <c r="D13" s="9" t="inlineStr">
        <is>
          <t>Реальные габариты упаковки</t>
        </is>
      </c>
    </row>
    <row r="14">
      <c r="A14" s="6" t="inlineStr">
        <is>
          <t>Коэффициент логистики и хранения</t>
        </is>
      </c>
      <c r="B14" s="16" t="n">
        <v>1.7</v>
      </c>
      <c r="C14" s="17" t="n">
        <v>1.7</v>
      </c>
      <c r="D14" s="9" t="inlineStr">
        <is>
          <t>С 15.08.2026: 1,7 обычный товар; 1,0 сверхгабарит</t>
        </is>
      </c>
    </row>
    <row r="15">
      <c r="A15" s="6" t="inlineStr">
        <is>
          <t>Выкуп, доля заказов</t>
        </is>
      </c>
      <c r="B15" s="18" t="n">
        <v>0.8</v>
      </c>
      <c r="C15" s="19" t="n">
        <v>0.8</v>
      </c>
      <c r="D15" s="9" t="inlineStr">
        <is>
          <t>Аналитика кабинета по карточке</t>
        </is>
      </c>
    </row>
    <row r="16">
      <c r="A16" s="6" t="inlineStr">
        <is>
          <t>Дней на складе до продажи</t>
        </is>
      </c>
      <c r="B16" s="10" t="n">
        <v>30</v>
      </c>
      <c r="C16" s="11" t="n">
        <v>30</v>
      </c>
      <c r="D16" s="9" t="inlineStr">
        <is>
          <t>Оборачиваемость</t>
        </is>
      </c>
    </row>
    <row r="17">
      <c r="A17" s="6" t="inlineStr">
        <is>
          <t>Хранение, ₽ за литр в день до коэффициента</t>
        </is>
      </c>
      <c r="B17" s="14" t="n">
        <v>0.08</v>
      </c>
      <c r="C17" s="15" t="n">
        <v>0.08</v>
      </c>
      <c r="D17" s="9" t="inlineStr">
        <is>
          <t>Короб: 0,08</t>
        </is>
      </c>
    </row>
    <row r="18">
      <c r="A18" s="6" t="inlineStr">
        <is>
          <t>Эквайринг, доля от цены</t>
        </is>
      </c>
      <c r="B18" s="12" t="n">
        <v>0.025</v>
      </c>
      <c r="C18" s="13" t="n">
        <v>0.025</v>
      </c>
      <c r="D18" s="9" t="inlineStr">
        <is>
          <t>Отчёт об издержках на приём платежей; обычно 1–3%</t>
        </is>
      </c>
    </row>
    <row r="19">
      <c r="A19" s="6" t="inlineStr">
        <is>
          <t>Реклама, доля от цены</t>
        </is>
      </c>
      <c r="B19" s="12" t="n">
        <v>0.08</v>
      </c>
      <c r="C19" s="13" t="n">
        <v>0.08</v>
      </c>
      <c r="D19" s="9" t="inlineStr">
        <is>
          <t>Расходы на рекламу ÷ выручка по товару</t>
        </is>
      </c>
    </row>
    <row r="20">
      <c r="A20" s="6" t="inlineStr">
        <is>
          <t>Налог от цены (УСН «Доходы»), доля</t>
        </is>
      </c>
      <c r="B20" s="12" t="n">
        <v>0.06</v>
      </c>
      <c r="C20" s="13" t="n">
        <v>0.06</v>
      </c>
      <c r="D20" s="9" t="inlineStr">
        <is>
          <t>Режим «Доходы минус расходы» и НДС считайте отдельно с бухгалтером</t>
        </is>
      </c>
    </row>
    <row r="21">
      <c r="A21" s="4" t="inlineStr">
        <is>
          <t>Расчёт на одну продажу</t>
        </is>
      </c>
      <c r="B21" s="5" t="n"/>
      <c r="C21" s="5" t="n"/>
      <c r="D21" s="5" t="n"/>
    </row>
    <row r="22">
      <c r="A22" s="6" t="inlineStr">
        <is>
          <t>Себестоимость с доставкой партии, ₽</t>
        </is>
      </c>
      <c r="B22" s="7">
        <f>B6+B7+B8/B9+B10</f>
        <v>487.5</v>
      </c>
      <c r="C22" s="7">
        <f>C6+C7+C8/C9+C10</f>
        <v>487.5</v>
      </c>
      <c r="D22" s="9" t="inlineStr">
        <is>
          <t>Закупка + упаковка + партия ÷ единицы + доплата</t>
        </is>
      </c>
    </row>
    <row r="23">
      <c r="A23" s="6" t="inlineStr">
        <is>
          <t>Комиссия WB, ₽</t>
        </is>
      </c>
      <c r="B23" s="7">
        <f>B5*B12</f>
        <v>450.0</v>
      </c>
      <c r="C23" s="7">
        <f>C5*C12</f>
        <v>450.0</v>
      </c>
      <c r="D23" s="9" t="inlineStr"/>
    </row>
    <row r="24">
      <c r="A24" s="6" t="inlineStr">
        <is>
          <t>Базовый тариф логистики, ₽</t>
        </is>
      </c>
      <c r="B24" s="7">
        <f>IF(B13&lt;=0.2,23,IF(B13&lt;=0.4,26,IF(B13&lt;=0.6,29,IF(B13&lt;=0.8,30,IF(B13&lt;=1,32,46+14*(B13-1))))))</f>
        <v>60</v>
      </c>
      <c r="C24" s="7">
        <f>IF(C13&lt;=0.2,23,IF(C13&lt;=0.4,26,IF(C13&lt;=0.6,29,IF(C13&lt;=0.8,30,IF(C13&lt;=1,32,46+14*(C13-1))))))</f>
        <v>60</v>
      </c>
      <c r="D24" s="9" t="inlineStr">
        <is>
          <t>До 1 л — фиксированный; дальше 46 ₽ + 14 ₽ за литр. Другая ставка в кабинете — впишите её сюда</t>
        </is>
      </c>
    </row>
    <row r="25">
      <c r="A25" s="6" t="inlineStr">
        <is>
          <t>Доставка покупателю, ₽</t>
        </is>
      </c>
      <c r="B25" s="7">
        <f>B24*B14</f>
        <v>102.0</v>
      </c>
      <c r="C25" s="7">
        <f>C24*C14</f>
        <v>102.0</v>
      </c>
      <c r="D25" s="9" t="inlineStr">
        <is>
          <t>Базовый тариф × коэффициент</t>
        </is>
      </c>
    </row>
    <row r="26">
      <c r="A26" s="6" t="inlineStr">
        <is>
          <t>Возврат невыкупа, ₽</t>
        </is>
      </c>
      <c r="B26" s="7">
        <f>B24</f>
        <v>60</v>
      </c>
      <c r="C26" s="7">
        <f>C24</f>
        <v>60</v>
      </c>
      <c r="D26" s="9" t="inlineStr">
        <is>
          <t>С 20.03.2026 — базовый тариф без коэффициента склада</t>
        </is>
      </c>
    </row>
    <row r="27">
      <c r="A27" s="6" t="inlineStr">
        <is>
          <t>Логистика на один выкуп, ₽</t>
        </is>
      </c>
      <c r="B27" s="7">
        <f>(B25+(1-B15)*B26)/B15</f>
        <v>142.5</v>
      </c>
      <c r="C27" s="7">
        <f>(C25+(1-C15)*C26)/C15</f>
        <v>142.5</v>
      </c>
      <c r="D27" s="9" t="inlineStr">
        <is>
          <t>(доставка + (1 − выкуп) × возврат) ÷ выкуп</t>
        </is>
      </c>
    </row>
    <row r="28">
      <c r="A28" s="6" t="inlineStr">
        <is>
          <t>Хранение, ₽</t>
        </is>
      </c>
      <c r="B28" s="7">
        <f>B13*B17*B14*B16</f>
        <v>8.16</v>
      </c>
      <c r="C28" s="7">
        <f>C13*C17*C14*C16</f>
        <v>8.16</v>
      </c>
      <c r="D28" s="9" t="inlineStr">
        <is>
          <t>Литры × тариф × коэффициент × дни</t>
        </is>
      </c>
    </row>
    <row r="29">
      <c r="A29" s="6" t="inlineStr">
        <is>
          <t>Эквайринг, ₽</t>
        </is>
      </c>
      <c r="B29" s="7">
        <f>B5*B18</f>
        <v>37.5</v>
      </c>
      <c r="C29" s="7">
        <f>C5*C18</f>
        <v>37.5</v>
      </c>
      <c r="D29" s="9" t="inlineStr"/>
    </row>
    <row r="30">
      <c r="A30" s="6" t="inlineStr">
        <is>
          <t>Реклама, ₽</t>
        </is>
      </c>
      <c r="B30" s="7">
        <f>B5*B19</f>
        <v>120.0</v>
      </c>
      <c r="C30" s="7">
        <f>C5*C19</f>
        <v>120.0</v>
      </c>
      <c r="D30" s="9" t="inlineStr"/>
    </row>
    <row r="31">
      <c r="A31" s="6" t="inlineStr">
        <is>
          <t>Налог, ₽</t>
        </is>
      </c>
      <c r="B31" s="7">
        <f>B5*B20</f>
        <v>90.0</v>
      </c>
      <c r="C31" s="7">
        <f>C5*C20</f>
        <v>90.0</v>
      </c>
      <c r="D31" s="9" t="inlineStr"/>
    </row>
    <row r="32">
      <c r="A32" s="4" t="inlineStr">
        <is>
          <t>Результат</t>
        </is>
      </c>
      <c r="B32" s="5" t="n"/>
      <c r="C32" s="5" t="n"/>
      <c r="D32" s="5" t="n"/>
    </row>
    <row r="33">
      <c r="A33" s="20" t="inlineStr">
        <is>
          <t>Прибыль с продажи, ₽</t>
        </is>
      </c>
      <c r="B33" s="21">
        <f>B5-B22-B23-B27-B28-B29-B30-B31</f>
        <v>164.33999999999997</v>
      </c>
      <c r="C33" s="21">
        <f>C5-C22-C23-C27-C28-C29-C30-C31</f>
        <v>164.33999999999997</v>
      </c>
      <c r="D33" s="9" t="inlineStr"/>
    </row>
    <row r="34">
      <c r="A34" s="20" t="inlineStr">
        <is>
          <t>Маржа, доля от цены</t>
        </is>
      </c>
      <c r="B34" s="22">
        <f>B33/B5</f>
        <v>0.10955999999999998</v>
      </c>
      <c r="C34" s="22">
        <f>C33/C5</f>
        <v>0.10955999999999998</v>
      </c>
      <c r="D34" s="9" t="inlineStr"/>
    </row>
    <row r="35">
      <c r="A35" s="20" t="inlineStr">
        <is>
          <t>ROI на себестоимость</t>
        </is>
      </c>
      <c r="B35" s="22">
        <f>B33/B22</f>
        <v>0.3371076923076923</v>
      </c>
      <c r="C35" s="22">
        <f>C33/C22</f>
        <v>0.3371076923076923</v>
      </c>
      <c r="D35" s="9" t="inlineStr"/>
    </row>
    <row r="36">
      <c r="A36" s="20" t="inlineStr">
        <is>
          <t>Прибыль при выкупе 50%, ₽</t>
        </is>
      </c>
      <c r="B36" s="21">
        <f>B33+B27-(B25+0.5*B26)/0.5</f>
        <v>42.839999999999975</v>
      </c>
      <c r="C36" s="21">
        <f>C33+C27-(C25+0.5*C26)/0.5</f>
        <v>42.839999999999975</v>
      </c>
      <c r="D36" s="9" t="inlineStr">
        <is>
          <t>Проверка запаса прочности</t>
        </is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CHUGUNOV LOGISTICS</dc:creator>
  <dc:title xmlns:dc="http://purl.org/dc/elements/1.1/">Юнит-экономика Wildberries 2026</dc:title>
  <dcterms:created xmlns:dcterms="http://purl.org/dc/terms/" xmlns:xsi="http://www.w3.org/2001/XMLSchema-instance" xsi:type="dcterms:W3CDTF">2026-10-31T12:48:18Z</dcterms:created>
  <dcterms:modified xmlns:dcterms="http://purl.org/dc/terms/" xmlns:xsi="http://www.w3.org/2001/XMLSchema-instance" xsi:type="dcterms:W3CDTF">2026-10-31T12:48:18Z</dcterms:modified>
</cp:coreProperties>
</file>